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56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<sst xmlns="http://schemas.openxmlformats.org/spreadsheetml/2006/main" count="72" uniqueCount="50">
  <si>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ประมาณการ</t>
  </si>
  <si>
    <t>รายจ่ายจริง</t>
  </si>
  <si>
    <t>สูง</t>
  </si>
  <si>
    <t>ต่ำ</t>
  </si>
  <si>
    <t>+</t>
  </si>
  <si>
    <t>-</t>
  </si>
  <si>
    <t xml:space="preserve"> -</t>
  </si>
  <si>
    <t>องค์การบริหารส่วนตำบลยะรม  อำเภอเบตง  จังหวัดยะลา</t>
  </si>
  <si>
    <t>รายรับจริง</t>
  </si>
  <si>
    <t>รายรับตามประมาณการ</t>
  </si>
  <si>
    <t xml:space="preserve"> </t>
  </si>
  <si>
    <t xml:space="preserve">                                รวม</t>
  </si>
  <si>
    <t>รวมรายรับทั้งสิ้น</t>
  </si>
  <si>
    <t>รวมเงินตามประมาณการรายรับทั้งสิ้น</t>
  </si>
  <si>
    <t xml:space="preserve">รายรับ </t>
  </si>
  <si>
    <t xml:space="preserve">          ภาษีอากร</t>
  </si>
  <si>
    <t xml:space="preserve">          ค่าธรรมเนียมค่าปรับและค่าใบอนุญาต</t>
  </si>
  <si>
    <t xml:space="preserve">         รายได้จากทรัพย์สิน</t>
  </si>
  <si>
    <t xml:space="preserve">         รายได้เบ็ดเตล็ด</t>
  </si>
  <si>
    <t xml:space="preserve">         ภาษีจัดสรร</t>
  </si>
  <si>
    <t xml:space="preserve">         รายได้จากสาธารณูปโภคและการพาณิชย์</t>
  </si>
  <si>
    <t xml:space="preserve">         รายได้จากทุน</t>
  </si>
  <si>
    <t xml:space="preserve">       จ่ายขาดเงินสะสม</t>
  </si>
  <si>
    <t>รวมจ่ายขาดเงินสะสม</t>
  </si>
  <si>
    <t>รายจ่ายตามประมาณการ</t>
  </si>
  <si>
    <t>รวมรายจ่ายตามงบประมาณรายจ่ายทั้งสิ้น</t>
  </si>
  <si>
    <t xml:space="preserve">           เงินจ่ายขาดจากเงินสะสม</t>
  </si>
  <si>
    <t xml:space="preserve">                                รวมรายจ่ายทั้งสิ้น</t>
  </si>
  <si>
    <t>สูงกว่า</t>
  </si>
  <si>
    <t>รายรับ</t>
  </si>
  <si>
    <t>รายจ่าย</t>
  </si>
  <si>
    <t>(ต่ำกว่า)</t>
  </si>
  <si>
    <t xml:space="preserve">         (ลงชื่อ)………………...............………..                    (ลงชื่อ)………………...............………..                  (ลงชื่อ)………………...............………..    </t>
  </si>
  <si>
    <t>งบกลาง</t>
  </si>
  <si>
    <t>เงินเดือน (ฝ่ายประจำ)</t>
  </si>
  <si>
    <t>เงินเดือน (ฝ่ายการเมือง)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</si>
  <si>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</si>
  <si>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</si>
  <si>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</si>
  <si>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</si>
  <si>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</si>
  <si>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</si>
  <si>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</si>
  <si>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        เงินอุดหนุนทั่วไป</t>
  </si>
  <si>
    <t xml:space="preserve"> ปฎิบัติหน้าที่นายกองค์การบริหารส่วนตำบลยะรม</t>
  </si>
  <si>
    <t xml:space="preserve">          (นายแวบือราเฮง  เปาะโน)                                     (นางปัทมา    อิสเฮาะ)                                       (นางปัทมา  อิสเฮาะ)</t>
  </si>
  <si>
    <t xml:space="preserve">              นักวิชาการเงินและบัญชีชำนาญการ                     ปลัดองค์การบริหารส่วนตำบลยะรม             ปลัดองค์การบริหารส่วนตำบลยะรม     </t>
  </si>
  <si>
    <t>รักษาราชการแทนผู้อำนวยการกองคลัง</t>
  </si>
  <si>
    <t>ตั้งแต่วันที่  1  ตุลาคม    2559   ถึงวันที่  30   กันยายน   2560</t>
  </si>
  <si>
    <t xml:space="preserve">       งบรายรับ - รายจ่ายตามงบประมาณ  ประจำปี 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</si>
</sst>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4"/>
      <name val="Cordia New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8"/>
      <name val="AngsanaUPC"/>
      <family val="1"/>
    </font>
    <font>
      <sz val="16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43" fontId="2" fillId="0" borderId="12" xfId="36" applyFont="1" applyBorder="1" applyAlignment="1">
      <alignment horizontal="center" vertical="center"/>
    </xf>
    <xf numFmtId="43" fontId="2" fillId="0" borderId="12" xfId="36" applyFont="1" applyBorder="1" applyAlignment="1">
      <alignment/>
    </xf>
    <xf numFmtId="0" fontId="6" fillId="0" borderId="14" xfId="0" applyFont="1" applyBorder="1" applyAlignment="1">
      <alignment/>
    </xf>
    <xf numFmtId="43" fontId="2" fillId="0" borderId="15" xfId="36" applyFont="1" applyBorder="1" applyAlignment="1">
      <alignment/>
    </xf>
    <xf numFmtId="0" fontId="2" fillId="0" borderId="14" xfId="0" applyFont="1" applyBorder="1" applyAlignment="1">
      <alignment/>
    </xf>
    <xf numFmtId="43" fontId="6" fillId="0" borderId="16" xfId="36" applyFont="1" applyBorder="1" applyAlignment="1">
      <alignment horizontal="left"/>
    </xf>
    <xf numFmtId="43" fontId="6" fillId="0" borderId="16" xfId="36" applyFont="1" applyBorder="1" applyAlignment="1">
      <alignment/>
    </xf>
    <xf numFmtId="43" fontId="6" fillId="0" borderId="16" xfId="36" applyFont="1" applyBorder="1" applyAlignment="1">
      <alignment horizontal="center" vertical="center"/>
    </xf>
    <xf numFmtId="43" fontId="2" fillId="0" borderId="0" xfId="36" applyFont="1" applyBorder="1" applyAlignment="1">
      <alignment/>
    </xf>
    <xf numFmtId="43" fontId="2" fillId="0" borderId="16" xfId="36" applyFont="1" applyBorder="1" applyAlignment="1">
      <alignment/>
    </xf>
    <xf numFmtId="43" fontId="2" fillId="0" borderId="0" xfId="36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3" fontId="6" fillId="0" borderId="0" xfId="36" applyFont="1" applyBorder="1" applyAlignment="1">
      <alignment/>
    </xf>
    <xf numFmtId="43" fontId="6" fillId="0" borderId="0" xfId="36" applyFont="1" applyBorder="1" applyAlignment="1">
      <alignment horizontal="center" vertical="center"/>
    </xf>
    <xf numFmtId="43" fontId="2" fillId="0" borderId="0" xfId="36" applyFont="1" applyBorder="1" applyAlignment="1">
      <alignment horizontal="center"/>
    </xf>
    <xf numFmtId="43" fontId="6" fillId="0" borderId="10" xfId="36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10" xfId="36" applyFont="1" applyBorder="1" applyAlignment="1">
      <alignment/>
    </xf>
    <xf numFmtId="43" fontId="8" fillId="0" borderId="17" xfId="36" applyFont="1" applyBorder="1" applyAlignment="1">
      <alignment/>
    </xf>
    <xf numFmtId="43" fontId="8" fillId="0" borderId="12" xfId="36" applyFont="1" applyBorder="1" applyAlignment="1">
      <alignment horizontal="center" vertical="center"/>
    </xf>
    <xf numFmtId="43" fontId="8" fillId="0" borderId="12" xfId="36" applyFont="1" applyBorder="1" applyAlignment="1">
      <alignment/>
    </xf>
    <xf numFmtId="43" fontId="8" fillId="0" borderId="15" xfId="36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/>
    </xf>
    <xf numFmtId="43" fontId="6" fillId="0" borderId="11" xfId="36" applyFont="1" applyBorder="1" applyAlignment="1">
      <alignment/>
    </xf>
    <xf numFmtId="0" fontId="3" fillId="0" borderId="14" xfId="0" applyFont="1" applyBorder="1" applyAlignment="1">
      <alignment/>
    </xf>
    <xf numFmtId="43" fontId="2" fillId="0" borderId="18" xfId="36" applyFont="1" applyBorder="1" applyAlignment="1">
      <alignment/>
    </xf>
    <xf numFmtId="43" fontId="2" fillId="0" borderId="18" xfId="36" applyFont="1" applyBorder="1" applyAlignment="1">
      <alignment horizontal="center" vertical="center"/>
    </xf>
    <xf numFmtId="43" fontId="2" fillId="0" borderId="19" xfId="36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8">
      <selection activeCell="G12" sqref="G12"/>
    </sheetView>
  </sheetViews>
  <sheetFormatPr defaultColWidth="9.140625" defaultRowHeight="21.75"/>
  <cols>
    <col min="1" max="4" width="9.140625" style="2" customWidth="1"/>
    <col min="5" max="5" width="8.57421875" style="2" customWidth="1"/>
    <col min="6" max="6" width="19.140625" style="2" customWidth="1"/>
    <col min="7" max="7" width="15.8515625" style="2" customWidth="1"/>
    <col min="8" max="8" width="2.57421875" style="4" customWidth="1"/>
    <col min="9" max="9" width="16.421875" style="2" customWidth="1"/>
    <col min="10" max="15" width="9.140625" style="2" customWidth="1"/>
    <col min="16" max="16" width="13.8515625" style="2" bestFit="1" customWidth="1"/>
    <col min="17" max="16384" width="9.140625" style="2" customWidth="1"/>
  </cols>
  <sheetData>
    <row r="1" spans="1:9" s="5" customFormat="1" ht="26.25">
      <c r="A1" s="59" t="s">
        <v>7</v>
      </c>
      <c r="B1" s="60"/>
      <c r="C1" s="60"/>
      <c r="D1" s="60"/>
      <c r="E1" s="60"/>
      <c r="F1" s="60"/>
      <c r="G1" s="60"/>
      <c r="H1" s="60"/>
      <c r="I1" s="60"/>
    </row>
    <row r="2" spans="1:9" s="5" customFormat="1" ht="26.25">
      <c r="A2" s="59" t="s">
        <v>49</v>
      </c>
      <c r="B2" s="60"/>
      <c r="C2" s="60"/>
      <c r="D2" s="60"/>
      <c r="E2" s="60"/>
      <c r="F2" s="60"/>
      <c r="G2" s="60"/>
      <c r="H2" s="60"/>
      <c r="I2" s="60"/>
    </row>
    <row r="3" spans="1:9" s="5" customFormat="1" ht="26.25">
      <c r="A3" s="59" t="s">
        <v>48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23.25">
      <c r="A4" s="63"/>
      <c r="B4" s="64"/>
      <c r="C4" s="64"/>
      <c r="D4" s="64"/>
      <c r="E4" s="65"/>
      <c r="F4" s="61" t="s">
        <v>0</v>
      </c>
      <c r="G4" s="61" t="s">
        <v>8</v>
      </c>
      <c r="H4" s="6" t="s">
        <v>4</v>
      </c>
      <c r="I4" s="6" t="s">
        <v>2</v>
      </c>
    </row>
    <row r="5" spans="1:9" s="1" customFormat="1" ht="23.25" customHeight="1">
      <c r="A5" s="66"/>
      <c r="B5" s="67"/>
      <c r="C5" s="67"/>
      <c r="D5" s="67"/>
      <c r="E5" s="68"/>
      <c r="F5" s="62"/>
      <c r="G5" s="62"/>
      <c r="H5" s="7" t="s">
        <v>5</v>
      </c>
      <c r="I5" s="7" t="s">
        <v>3</v>
      </c>
    </row>
    <row r="6" spans="1:9" s="1" customFormat="1" ht="23.25">
      <c r="A6" s="11" t="s">
        <v>9</v>
      </c>
      <c r="B6" s="30"/>
      <c r="C6" s="31"/>
      <c r="D6" s="31"/>
      <c r="E6" s="31"/>
      <c r="F6" s="32"/>
      <c r="G6" s="33"/>
      <c r="H6" s="34"/>
      <c r="I6" s="35"/>
    </row>
    <row r="7" spans="1:9" s="1" customFormat="1" ht="23.25">
      <c r="A7" s="15" t="s">
        <v>14</v>
      </c>
      <c r="B7" s="31"/>
      <c r="C7" s="31"/>
      <c r="D7" s="31"/>
      <c r="E7" s="31"/>
      <c r="F7" s="35"/>
      <c r="G7" s="36"/>
      <c r="H7" s="34"/>
      <c r="I7" s="35"/>
    </row>
    <row r="8" spans="1:9" s="1" customFormat="1" ht="23.25">
      <c r="A8" s="17" t="s">
        <v>15</v>
      </c>
      <c r="B8" s="2"/>
      <c r="C8" s="2"/>
      <c r="D8" s="2"/>
      <c r="E8" s="2"/>
      <c r="F8" s="14">
        <v>491500</v>
      </c>
      <c r="G8" s="16">
        <v>517795.17</v>
      </c>
      <c r="H8" s="13" t="s">
        <v>4</v>
      </c>
      <c r="I8" s="14">
        <f aca="true" t="shared" si="0" ref="I8:I15">SUM(G8-F8)</f>
        <v>26295.169999999984</v>
      </c>
    </row>
    <row r="9" spans="1:9" s="1" customFormat="1" ht="23.25">
      <c r="A9" s="17" t="s">
        <v>16</v>
      </c>
      <c r="B9" s="2"/>
      <c r="C9" s="2"/>
      <c r="D9" s="2"/>
      <c r="E9" s="2"/>
      <c r="F9" s="14">
        <v>158000</v>
      </c>
      <c r="G9" s="16">
        <v>55003.8</v>
      </c>
      <c r="H9" s="13" t="s">
        <v>4</v>
      </c>
      <c r="I9" s="14">
        <f t="shared" si="0"/>
        <v>-102996.2</v>
      </c>
    </row>
    <row r="10" spans="1:9" s="1" customFormat="1" ht="23.25">
      <c r="A10" s="17" t="s">
        <v>17</v>
      </c>
      <c r="B10" s="2"/>
      <c r="C10" s="2"/>
      <c r="D10" s="2"/>
      <c r="E10" s="2"/>
      <c r="F10" s="14">
        <v>260000</v>
      </c>
      <c r="G10" s="16">
        <v>564616.18</v>
      </c>
      <c r="H10" s="13" t="s">
        <v>4</v>
      </c>
      <c r="I10" s="14">
        <f t="shared" si="0"/>
        <v>304616.18000000005</v>
      </c>
    </row>
    <row r="11" spans="1:9" s="1" customFormat="1" ht="23.25">
      <c r="A11" s="17" t="s">
        <v>20</v>
      </c>
      <c r="B11" s="2"/>
      <c r="C11" s="2"/>
      <c r="D11" s="2"/>
      <c r="E11" s="2"/>
      <c r="F11" s="14">
        <v>0</v>
      </c>
      <c r="G11" s="16">
        <v>0</v>
      </c>
      <c r="H11" s="13"/>
      <c r="I11" s="14">
        <f>SUM(G11-F11)</f>
        <v>0</v>
      </c>
    </row>
    <row r="12" spans="1:9" s="1" customFormat="1" ht="23.25">
      <c r="A12" s="17" t="s">
        <v>18</v>
      </c>
      <c r="B12" s="2"/>
      <c r="C12" s="2"/>
      <c r="D12" s="2"/>
      <c r="E12" s="2"/>
      <c r="F12" s="14">
        <v>20000</v>
      </c>
      <c r="G12" s="16">
        <v>1830</v>
      </c>
      <c r="H12" s="13" t="s">
        <v>5</v>
      </c>
      <c r="I12" s="14">
        <f t="shared" si="0"/>
        <v>-18170</v>
      </c>
    </row>
    <row r="13" spans="1:9" s="1" customFormat="1" ht="23.25">
      <c r="A13" s="17" t="s">
        <v>21</v>
      </c>
      <c r="B13" s="2"/>
      <c r="C13" s="2"/>
      <c r="D13" s="2"/>
      <c r="E13" s="2"/>
      <c r="F13" s="14">
        <v>0</v>
      </c>
      <c r="G13" s="16">
        <v>4508</v>
      </c>
      <c r="H13" s="13" t="s">
        <v>4</v>
      </c>
      <c r="I13" s="14">
        <f>SUM(G13-F13)</f>
        <v>4508</v>
      </c>
    </row>
    <row r="14" spans="1:9" s="3" customFormat="1" ht="23.25">
      <c r="A14" s="17" t="s">
        <v>19</v>
      </c>
      <c r="B14" s="2"/>
      <c r="C14" s="2"/>
      <c r="D14" s="2"/>
      <c r="E14" s="2"/>
      <c r="F14" s="14">
        <v>18370500</v>
      </c>
      <c r="G14" s="16">
        <v>19912889.34</v>
      </c>
      <c r="H14" s="13" t="s">
        <v>4</v>
      </c>
      <c r="I14" s="14">
        <f t="shared" si="0"/>
        <v>1542389.3399999999</v>
      </c>
    </row>
    <row r="15" spans="1:9" s="1" customFormat="1" ht="23.25">
      <c r="A15" s="17" t="s">
        <v>43</v>
      </c>
      <c r="B15" s="2"/>
      <c r="C15" s="2"/>
      <c r="D15" s="2"/>
      <c r="E15" s="2"/>
      <c r="F15" s="14">
        <v>23200000</v>
      </c>
      <c r="G15" s="16">
        <v>27912210</v>
      </c>
      <c r="H15" s="13" t="s">
        <v>4</v>
      </c>
      <c r="I15" s="14">
        <f t="shared" si="0"/>
        <v>4712210</v>
      </c>
    </row>
    <row r="16" spans="1:9" s="1" customFormat="1" ht="23.25">
      <c r="A16" s="15" t="s">
        <v>13</v>
      </c>
      <c r="B16" s="12"/>
      <c r="C16" s="12"/>
      <c r="D16" s="12"/>
      <c r="E16" s="12"/>
      <c r="F16" s="18">
        <f>SUM(F8:F15)</f>
        <v>42500000</v>
      </c>
      <c r="G16" s="19">
        <f>SUM(G8:G15)</f>
        <v>48968852.489999995</v>
      </c>
      <c r="H16" s="20" t="s">
        <v>4</v>
      </c>
      <c r="I16" s="19">
        <f>SUM(I8:I15)</f>
        <v>6468852.49</v>
      </c>
    </row>
    <row r="17" spans="1:9" s="1" customFormat="1" ht="23.25">
      <c r="A17" s="17" t="s">
        <v>22</v>
      </c>
      <c r="B17" s="2"/>
      <c r="C17" s="2"/>
      <c r="D17" s="2"/>
      <c r="E17" s="8"/>
      <c r="F17" s="21"/>
      <c r="G17" s="22">
        <v>274210</v>
      </c>
      <c r="H17" s="23"/>
      <c r="I17" s="21"/>
    </row>
    <row r="18" spans="1:9" s="3" customFormat="1" ht="23.25">
      <c r="A18" s="15" t="s">
        <v>23</v>
      </c>
      <c r="B18" s="12"/>
      <c r="C18" s="12"/>
      <c r="D18" s="12"/>
      <c r="E18" s="24"/>
      <c r="F18" s="25"/>
      <c r="G18" s="19">
        <f>SUM(G17)</f>
        <v>274210</v>
      </c>
      <c r="H18" s="26"/>
      <c r="I18" s="25"/>
    </row>
    <row r="19" spans="1:9" s="3" customFormat="1" ht="23.25">
      <c r="A19" s="15" t="s">
        <v>11</v>
      </c>
      <c r="B19" s="24" t="s">
        <v>10</v>
      </c>
      <c r="C19" s="24" t="s">
        <v>12</v>
      </c>
      <c r="D19" s="24"/>
      <c r="E19" s="24"/>
      <c r="F19" s="25"/>
      <c r="G19" s="19">
        <f>SUM(G16+G18)</f>
        <v>49243062.489999995</v>
      </c>
      <c r="H19" s="26"/>
      <c r="I19" s="25"/>
    </row>
    <row r="20" spans="1:9" s="1" customFormat="1" ht="23.25" customHeight="1">
      <c r="A20" s="47"/>
      <c r="B20" s="48"/>
      <c r="C20" s="48"/>
      <c r="D20" s="48"/>
      <c r="E20" s="49"/>
      <c r="F20" s="53" t="s">
        <v>0</v>
      </c>
      <c r="G20" s="53" t="s">
        <v>1</v>
      </c>
      <c r="H20" s="29" t="s">
        <v>4</v>
      </c>
      <c r="I20" s="29" t="s">
        <v>2</v>
      </c>
    </row>
    <row r="21" spans="1:9" s="1" customFormat="1" ht="23.25">
      <c r="A21" s="50"/>
      <c r="B21" s="51"/>
      <c r="C21" s="51"/>
      <c r="D21" s="51"/>
      <c r="E21" s="52"/>
      <c r="F21" s="54"/>
      <c r="G21" s="54"/>
      <c r="H21" s="37" t="s">
        <v>5</v>
      </c>
      <c r="I21" s="37" t="s">
        <v>3</v>
      </c>
    </row>
    <row r="22" spans="1:9" s="1" customFormat="1" ht="23.25">
      <c r="A22" s="15" t="s">
        <v>24</v>
      </c>
      <c r="B22" s="30"/>
      <c r="C22" s="30"/>
      <c r="D22" s="31"/>
      <c r="E22" s="31"/>
      <c r="F22" s="35"/>
      <c r="G22" s="36"/>
      <c r="H22" s="34"/>
      <c r="I22" s="35"/>
    </row>
    <row r="23" spans="1:9" s="1" customFormat="1" ht="23.25">
      <c r="A23" s="17" t="s">
        <v>33</v>
      </c>
      <c r="B23" s="2"/>
      <c r="C23" s="2"/>
      <c r="D23" s="2"/>
      <c r="E23" s="2"/>
      <c r="F23" s="14">
        <v>9102000</v>
      </c>
      <c r="G23" s="16">
        <v>8719413</v>
      </c>
      <c r="H23" s="13" t="s">
        <v>6</v>
      </c>
      <c r="I23" s="14">
        <f aca="true" t="shared" si="1" ref="I23:I31">SUM(G23-F23)</f>
        <v>-382587</v>
      </c>
    </row>
    <row r="24" spans="1:9" s="1" customFormat="1" ht="23.25">
      <c r="A24" s="17" t="s">
        <v>35</v>
      </c>
      <c r="B24" s="2"/>
      <c r="C24" s="2"/>
      <c r="D24" s="2"/>
      <c r="E24" s="2"/>
      <c r="F24" s="14">
        <v>1540800</v>
      </c>
      <c r="G24" s="16">
        <v>1496260</v>
      </c>
      <c r="H24" s="13" t="s">
        <v>6</v>
      </c>
      <c r="I24" s="14">
        <f t="shared" si="1"/>
        <v>-44540</v>
      </c>
    </row>
    <row r="25" spans="1:9" s="1" customFormat="1" ht="23.25">
      <c r="A25" s="17" t="s">
        <v>34</v>
      </c>
      <c r="B25" s="2"/>
      <c r="C25" s="2"/>
      <c r="D25" s="2"/>
      <c r="E25" s="2"/>
      <c r="F25" s="14">
        <v>10039000</v>
      </c>
      <c r="G25" s="16">
        <v>8617262</v>
      </c>
      <c r="H25" s="13" t="s">
        <v>5</v>
      </c>
      <c r="I25" s="14">
        <f t="shared" si="1"/>
        <v>-1421738</v>
      </c>
    </row>
    <row r="26" spans="1:9" s="1" customFormat="1" ht="23.25">
      <c r="A26" s="17" t="s">
        <v>36</v>
      </c>
      <c r="B26" s="2"/>
      <c r="C26" s="2"/>
      <c r="D26" s="2"/>
      <c r="E26" s="2"/>
      <c r="F26" s="14">
        <v>413000</v>
      </c>
      <c r="G26" s="16">
        <v>153955</v>
      </c>
      <c r="H26" s="13" t="s">
        <v>6</v>
      </c>
      <c r="I26" s="14">
        <f t="shared" si="1"/>
        <v>-259045</v>
      </c>
    </row>
    <row r="27" spans="1:9" s="1" customFormat="1" ht="23.25">
      <c r="A27" s="17" t="s">
        <v>37</v>
      </c>
      <c r="B27" s="2"/>
      <c r="C27" s="2"/>
      <c r="D27" s="2"/>
      <c r="E27" s="2"/>
      <c r="F27" s="14">
        <v>5348600</v>
      </c>
      <c r="G27" s="16">
        <v>3481588.95</v>
      </c>
      <c r="H27" s="13" t="s">
        <v>6</v>
      </c>
      <c r="I27" s="14">
        <f t="shared" si="1"/>
        <v>-1867011.0499999998</v>
      </c>
    </row>
    <row r="28" spans="1:9" s="1" customFormat="1" ht="23.25">
      <c r="A28" s="17" t="s">
        <v>38</v>
      </c>
      <c r="B28" s="2"/>
      <c r="C28" s="2"/>
      <c r="D28" s="2"/>
      <c r="E28" s="2"/>
      <c r="F28" s="14">
        <v>4098000</v>
      </c>
      <c r="G28" s="16">
        <v>3015455.4</v>
      </c>
      <c r="H28" s="13" t="s">
        <v>5</v>
      </c>
      <c r="I28" s="14">
        <f t="shared" si="1"/>
        <v>-1082544.6</v>
      </c>
    </row>
    <row r="29" spans="1:9" s="1" customFormat="1" ht="23.25">
      <c r="A29" s="17" t="s">
        <v>39</v>
      </c>
      <c r="B29" s="2"/>
      <c r="C29" s="2"/>
      <c r="D29" s="2"/>
      <c r="E29" s="2"/>
      <c r="F29" s="14">
        <v>360000</v>
      </c>
      <c r="G29" s="16">
        <v>251650.99</v>
      </c>
      <c r="H29" s="13" t="s">
        <v>5</v>
      </c>
      <c r="I29" s="14">
        <f t="shared" si="1"/>
        <v>-108349.01000000001</v>
      </c>
    </row>
    <row r="30" spans="1:9" s="1" customFormat="1" ht="23.25">
      <c r="A30" s="17" t="s">
        <v>40</v>
      </c>
      <c r="B30" s="2"/>
      <c r="C30" s="2"/>
      <c r="D30" s="2"/>
      <c r="E30" s="2"/>
      <c r="F30" s="14">
        <v>650600</v>
      </c>
      <c r="G30" s="16">
        <v>524309.05</v>
      </c>
      <c r="H30" s="13" t="s">
        <v>6</v>
      </c>
      <c r="I30" s="14">
        <f t="shared" si="1"/>
        <v>-126290.94999999995</v>
      </c>
    </row>
    <row r="31" spans="1:9" s="1" customFormat="1" ht="23.25">
      <c r="A31" s="17" t="s">
        <v>41</v>
      </c>
      <c r="B31" s="2"/>
      <c r="C31" s="2"/>
      <c r="D31" s="2"/>
      <c r="E31" s="2"/>
      <c r="F31" s="14">
        <v>6042000</v>
      </c>
      <c r="G31" s="16">
        <v>6016500</v>
      </c>
      <c r="H31" s="13"/>
      <c r="I31" s="14">
        <f t="shared" si="1"/>
        <v>-25500</v>
      </c>
    </row>
    <row r="32" spans="1:9" s="1" customFormat="1" ht="23.25">
      <c r="A32" s="17" t="s">
        <v>42</v>
      </c>
      <c r="B32" s="2"/>
      <c r="C32" s="2"/>
      <c r="D32" s="2"/>
      <c r="E32" s="2"/>
      <c r="F32" s="14">
        <v>4906000</v>
      </c>
      <c r="G32" s="16">
        <v>4272000</v>
      </c>
      <c r="H32" s="13" t="s">
        <v>5</v>
      </c>
      <c r="I32" s="14">
        <f>SUM(G32-F32)</f>
        <v>-634000</v>
      </c>
    </row>
    <row r="33" spans="1:10" s="3" customFormat="1" ht="24" thickBot="1">
      <c r="A33" s="17"/>
      <c r="B33" s="2"/>
      <c r="C33" s="2"/>
      <c r="D33" s="2"/>
      <c r="E33" s="2"/>
      <c r="F33" s="42">
        <f>SUM(F23:F32)</f>
        <v>42500000</v>
      </c>
      <c r="G33" s="42">
        <f>SUM(G23:G32)</f>
        <v>36548394.39</v>
      </c>
      <c r="H33" s="43" t="s">
        <v>5</v>
      </c>
      <c r="I33" s="44">
        <f>SUM(I23:I32)</f>
        <v>-5951605.61</v>
      </c>
      <c r="J33" s="41"/>
    </row>
    <row r="34" spans="1:9" s="1" customFormat="1" ht="24" thickTop="1">
      <c r="A34" s="15" t="s">
        <v>25</v>
      </c>
      <c r="B34" s="24"/>
      <c r="C34" s="24"/>
      <c r="D34" s="24"/>
      <c r="E34" s="24"/>
      <c r="F34" s="25"/>
      <c r="G34" s="40">
        <f>SUM(G33)</f>
        <v>36548394.39</v>
      </c>
      <c r="H34" s="26"/>
      <c r="I34" s="25"/>
    </row>
    <row r="35" spans="1:9" s="3" customFormat="1" ht="23.25">
      <c r="A35" s="17" t="s">
        <v>26</v>
      </c>
      <c r="B35" s="8"/>
      <c r="C35" s="8"/>
      <c r="D35" s="8"/>
      <c r="E35" s="8"/>
      <c r="F35" s="27"/>
      <c r="G35" s="22">
        <v>274210</v>
      </c>
      <c r="H35" s="26"/>
      <c r="I35" s="25"/>
    </row>
    <row r="36" spans="1:9" s="3" customFormat="1" ht="23.25">
      <c r="A36" s="15" t="s">
        <v>27</v>
      </c>
      <c r="B36" s="24"/>
      <c r="C36" s="24"/>
      <c r="D36" s="24"/>
      <c r="E36" s="24"/>
      <c r="F36" s="25"/>
      <c r="G36" s="28">
        <f>SUM(G34:G35)</f>
        <v>36822604.39</v>
      </c>
      <c r="H36" s="26"/>
      <c r="I36" s="25"/>
    </row>
    <row r="37" spans="1:9" s="1" customFormat="1" ht="23.25">
      <c r="A37" s="17"/>
      <c r="B37" s="8"/>
      <c r="C37" s="8"/>
      <c r="D37" s="9" t="s">
        <v>28</v>
      </c>
      <c r="E37" s="8"/>
      <c r="F37" s="21"/>
      <c r="G37" s="28">
        <f>G19-G36</f>
        <v>12420458.099999994</v>
      </c>
      <c r="H37" s="23"/>
      <c r="I37" s="21"/>
    </row>
    <row r="38" spans="1:9" s="1" customFormat="1" ht="23.25">
      <c r="A38" s="17"/>
      <c r="B38" s="8"/>
      <c r="C38" s="9" t="s">
        <v>29</v>
      </c>
      <c r="D38" s="8"/>
      <c r="E38" s="9" t="s">
        <v>30</v>
      </c>
      <c r="F38" s="8"/>
      <c r="G38" s="10"/>
      <c r="H38" s="9"/>
      <c r="I38" s="8"/>
    </row>
    <row r="39" spans="1:9" s="1" customFormat="1" ht="23.25">
      <c r="A39" s="17"/>
      <c r="B39" s="8"/>
      <c r="C39" s="9"/>
      <c r="D39" s="9" t="s">
        <v>31</v>
      </c>
      <c r="E39" s="9"/>
      <c r="F39" s="8"/>
      <c r="G39" s="39"/>
      <c r="H39" s="9"/>
      <c r="I39" s="8"/>
    </row>
    <row r="40" spans="1:9" s="1" customFormat="1" ht="23.25">
      <c r="A40" s="8"/>
      <c r="B40" s="8"/>
      <c r="C40" s="8"/>
      <c r="D40" s="8"/>
      <c r="E40" s="8"/>
      <c r="F40" s="21"/>
      <c r="G40" s="21"/>
      <c r="H40" s="26"/>
      <c r="I40" s="21"/>
    </row>
    <row r="41" spans="1:9" s="1" customFormat="1" ht="23.25">
      <c r="A41" s="56" t="s">
        <v>32</v>
      </c>
      <c r="B41" s="57"/>
      <c r="C41" s="57"/>
      <c r="D41" s="57"/>
      <c r="E41" s="57"/>
      <c r="F41" s="57"/>
      <c r="G41" s="57"/>
      <c r="H41" s="57"/>
      <c r="I41" s="57"/>
    </row>
    <row r="42" spans="1:9" ht="21.75">
      <c r="A42" s="56" t="s">
        <v>45</v>
      </c>
      <c r="B42" s="57"/>
      <c r="C42" s="57"/>
      <c r="D42" s="57"/>
      <c r="E42" s="57"/>
      <c r="F42" s="57"/>
      <c r="G42" s="57"/>
      <c r="H42" s="57"/>
      <c r="I42" s="57"/>
    </row>
    <row r="43" spans="1:9" ht="21.75">
      <c r="A43" s="45" t="s">
        <v>46</v>
      </c>
      <c r="B43" s="46"/>
      <c r="C43" s="46"/>
      <c r="D43" s="46"/>
      <c r="E43" s="46"/>
      <c r="F43" s="46"/>
      <c r="G43" s="46"/>
      <c r="H43" s="46"/>
      <c r="I43" s="46"/>
    </row>
    <row r="44" spans="1:9" ht="23.25">
      <c r="A44" s="58" t="s">
        <v>47</v>
      </c>
      <c r="B44" s="58"/>
      <c r="C44" s="58"/>
      <c r="D44" s="58"/>
      <c r="E44" s="38"/>
      <c r="F44" s="38"/>
      <c r="G44" s="55" t="s">
        <v>44</v>
      </c>
      <c r="H44" s="55"/>
      <c r="I44" s="55"/>
    </row>
  </sheetData>
  <sheetProtection/>
  <mergeCells count="14">
    <mergeCell ref="A1:I1"/>
    <mergeCell ref="A2:I2"/>
    <mergeCell ref="A3:I3"/>
    <mergeCell ref="F4:F5"/>
    <mergeCell ref="G4:G5"/>
    <mergeCell ref="A4:E5"/>
    <mergeCell ref="A43:I43"/>
    <mergeCell ref="A20:E21"/>
    <mergeCell ref="F20:F21"/>
    <mergeCell ref="G44:I44"/>
    <mergeCell ref="G20:G21"/>
    <mergeCell ref="A41:I41"/>
    <mergeCell ref="A42:I42"/>
    <mergeCell ref="A44:D44"/>
  </mergeCells>
  <printOptions/>
  <pageMargins left="1.141732283464567" right="1.141732283464567" top="0" bottom="0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win9x</dc:creator>
  <cp:keywords/>
  <dc:description/>
  <cp:lastModifiedBy>KKD Windows7 V.12_x86</cp:lastModifiedBy>
  <cp:lastPrinted>2018-01-17T07:56:44Z</cp:lastPrinted>
  <dcterms:created xsi:type="dcterms:W3CDTF">2003-07-23T05:20:23Z</dcterms:created>
  <dcterms:modified xsi:type="dcterms:W3CDTF">2018-01-17T07:59:43Z</dcterms:modified>
  <cp:category/>
  <cp:version/>
  <cp:contentType/>
  <cp:contentStatus/>
</cp:coreProperties>
</file>